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ER MES" sheetId="1" r:id="rId1"/>
  </sheets>
  <definedNames>
    <definedName name="_xlnm.Print_Area" localSheetId="0">'ER MES'!$A$7:$D$62</definedName>
    <definedName name="_xlnm.Print_Titles" localSheetId="0">'ER MES'!$2:$5</definedName>
  </definedNames>
  <calcPr calcId="145621" fullCalcOnLoad="1"/>
</workbook>
</file>

<file path=xl/calcChain.xml><?xml version="1.0" encoding="utf-8"?>
<calcChain xmlns="http://schemas.openxmlformats.org/spreadsheetml/2006/main">
  <c r="C39" i="1" l="1"/>
  <c r="C53" i="1"/>
  <c r="D53" i="1" s="1"/>
  <c r="C51" i="1"/>
  <c r="C48" i="1"/>
  <c r="C45" i="1"/>
  <c r="D44" i="1" s="1"/>
  <c r="C33" i="1"/>
  <c r="C29" i="1"/>
  <c r="C22" i="1"/>
  <c r="C14" i="1"/>
  <c r="C9" i="1"/>
  <c r="D8" i="1" s="1"/>
  <c r="D37" i="1" l="1"/>
  <c r="D13" i="1"/>
  <c r="D42" i="1" s="1"/>
  <c r="D47" i="1"/>
  <c r="D56" i="1" l="1"/>
  <c r="D57" i="1" s="1"/>
  <c r="D58" i="1" l="1"/>
</calcChain>
</file>

<file path=xl/sharedStrings.xml><?xml version="1.0" encoding="utf-8"?>
<sst xmlns="http://schemas.openxmlformats.org/spreadsheetml/2006/main" count="41" uniqueCount="40">
  <si>
    <t>INVERSIONES BURSÁTILES CREDOMATIC, S.A. DE C.V.</t>
  </si>
  <si>
    <t>ESTADO DE RESULTADO  MENSUAL DEL 01 AL 31 DE ENERO DE 2017</t>
  </si>
  <si>
    <t>INGRESOS DE OPERACIÓN</t>
  </si>
  <si>
    <t>INGRESOS  POR SERVICIOS BURSÁTILES E INVERSIONES</t>
  </si>
  <si>
    <t>Ingresos por colocación en Mercado Primario</t>
  </si>
  <si>
    <t>GASTOS GENERALES DE ADMINISTRACIÓN PUESTO DE BOLSA</t>
  </si>
  <si>
    <t>GASTOS DE PERSONAL</t>
  </si>
  <si>
    <t>Sueldos y Salarios de Personal</t>
  </si>
  <si>
    <t xml:space="preserve">Aguinaldos y Bonificaciones </t>
  </si>
  <si>
    <t>Vacaciones</t>
  </si>
  <si>
    <t>Prestaciones Sociales</t>
  </si>
  <si>
    <t>Otras prestaciones al personal</t>
  </si>
  <si>
    <t>GASTOS POR SERVICIOS RECIBIDOS DE TERCEROS</t>
  </si>
  <si>
    <t>Servicios de Comunicación</t>
  </si>
  <si>
    <t>Servicios de Custodia de Valores</t>
  </si>
  <si>
    <t>Auditoria Externa</t>
  </si>
  <si>
    <t>Publicidad</t>
  </si>
  <si>
    <t>Otros gastos diversos</t>
  </si>
  <si>
    <t>IMPUESTOS Y CONTRIBUCIONES</t>
  </si>
  <si>
    <t>Acabolsa</t>
  </si>
  <si>
    <t>Impuesto CESP</t>
  </si>
  <si>
    <t>GASTOS DIVERSOS</t>
  </si>
  <si>
    <t>DEPRECIACIÓN DE ACTIVO FIJO POR OPERACIONES CTES.</t>
  </si>
  <si>
    <t>AMORTIZACIÓN DE GASTOS</t>
  </si>
  <si>
    <t>Amortización de Programas Informaticos</t>
  </si>
  <si>
    <t>RESULTADOS DE OPERACIÓN</t>
  </si>
  <si>
    <t>INGRESOS DIVERSOS</t>
  </si>
  <si>
    <t>Ingresos por recuperación de gastos</t>
  </si>
  <si>
    <t>INGRESOS FINANCIEROS</t>
  </si>
  <si>
    <t>INGRESOS FINANCIEROS (GRAVADOS DE RENTA)</t>
  </si>
  <si>
    <t>Intereses Cuentas de Ahorro</t>
  </si>
  <si>
    <t>INGRESOS FINANCIEROS (EXENTOS DE RENTA)</t>
  </si>
  <si>
    <t xml:space="preserve">Ingresos por inversiones temporales </t>
  </si>
  <si>
    <t>INGRESOS EXTRAORDINARIOS (EXENTOS DE RENTA)</t>
  </si>
  <si>
    <t>Ingresos de ejercicios anteriores</t>
  </si>
  <si>
    <t>UTILIDAD / PÉRDIDA NETA</t>
  </si>
  <si>
    <t>(-) 7%  de reserva legal</t>
  </si>
  <si>
    <t>Utilidad neta</t>
  </si>
  <si>
    <t xml:space="preserve">Casa de Corredores de Bolsa </t>
  </si>
  <si>
    <t>(Expresado en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</si>
</sst>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\¢* #,##0.00_);_(\¢* \(#,##0.00\);_(\¢* \-??_);_(@_)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name val="Bookman Old Style"/>
      <family val="1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sz val="14"/>
      <name val="Bookman Old Style"/>
      <family val="1"/>
    </font>
    <font>
      <b/>
      <sz val="14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ont="0" applyFill="0" applyBorder="0" applyProtection="0">
      <alignment vertical="center"/>
    </xf>
    <xf numFmtId="164" fontId="10" fillId="0" borderId="0" applyFont="0" applyFill="0" applyBorder="0" applyAlignment="0" applyProtection="0"/>
    <xf numFmtId="0" fontId="9" fillId="0" borderId="0" applyNumberFormat="0" applyFont="0" applyFill="0" applyBorder="0" applyProtection="0">
      <alignment vertical="center"/>
    </xf>
    <xf numFmtId="165" fontId="1" fillId="0" borderId="0" applyFill="0" applyBorder="0" applyAlignment="0" applyProtection="0"/>
    <xf numFmtId="0" fontId="9" fillId="0" borderId="0"/>
    <xf numFmtId="0" fontId="9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4" fontId="4" fillId="0" borderId="0" xfId="0" applyNumberFormat="1" applyFont="1"/>
    <xf numFmtId="164" fontId="0" fillId="0" borderId="0" xfId="0" applyNumberFormat="1"/>
    <xf numFmtId="43" fontId="1" fillId="0" borderId="0" xfId="1" applyFont="1"/>
    <xf numFmtId="4" fontId="0" fillId="0" borderId="0" xfId="0" applyNumberFormat="1"/>
    <xf numFmtId="0" fontId="6" fillId="0" borderId="0" xfId="0" applyFont="1"/>
    <xf numFmtId="43" fontId="1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43" fontId="0" fillId="0" borderId="0" xfId="0" applyNumberFormat="1"/>
    <xf numFmtId="43" fontId="1" fillId="0" borderId="0" xfId="1" applyFont="1" applyBorder="1"/>
    <xf numFmtId="0" fontId="1" fillId="0" borderId="0" xfId="0" applyFont="1" applyBorder="1"/>
    <xf numFmtId="43" fontId="1" fillId="0" borderId="0" xfId="1" applyFont="1" applyBorder="1" applyAlignment="1">
      <alignment horizontal="center"/>
    </xf>
    <xf numFmtId="43" fontId="7" fillId="0" borderId="0" xfId="0" applyNumberFormat="1" applyFont="1"/>
    <xf numFmtId="43" fontId="1" fillId="0" borderId="1" xfId="1" applyFont="1" applyBorder="1"/>
    <xf numFmtId="0" fontId="1" fillId="0" borderId="0" xfId="0" applyFont="1"/>
    <xf numFmtId="43" fontId="4" fillId="0" borderId="0" xfId="1" applyFont="1" applyAlignment="1">
      <alignment horizontal="center"/>
    </xf>
    <xf numFmtId="43" fontId="1" fillId="0" borderId="1" xfId="1" applyFont="1" applyBorder="1" applyAlignment="1">
      <alignment horizontal="center"/>
    </xf>
    <xf numFmtId="43" fontId="4" fillId="0" borderId="0" xfId="0" applyNumberFormat="1" applyFont="1"/>
    <xf numFmtId="43" fontId="4" fillId="0" borderId="2" xfId="1" applyFont="1" applyBorder="1"/>
    <xf numFmtId="0" fontId="5" fillId="0" borderId="0" xfId="0" applyFont="1" applyBorder="1"/>
    <xf numFmtId="0" fontId="8" fillId="0" borderId="0" xfId="0" applyFont="1" applyBorder="1"/>
    <xf numFmtId="0" fontId="6" fillId="0" borderId="0" xfId="0" applyFont="1" applyBorder="1"/>
    <xf numFmtId="43" fontId="5" fillId="0" borderId="0" xfId="1" applyFont="1" applyBorder="1"/>
    <xf numFmtId="43" fontId="4" fillId="0" borderId="2" xfId="0" applyNumberFormat="1" applyFont="1" applyBorder="1"/>
    <xf numFmtId="0" fontId="1" fillId="0" borderId="0" xfId="0" applyFont="1" applyAlignment="1">
      <alignment horizontal="center"/>
    </xf>
    <xf numFmtId="43" fontId="7" fillId="0" borderId="0" xfId="0" applyNumberFormat="1" applyFont="1" applyBorder="1"/>
    <xf numFmtId="43" fontId="4" fillId="0" borderId="3" xfId="0" applyNumberFormat="1" applyFont="1" applyBorder="1"/>
    <xf numFmtId="43" fontId="4" fillId="0" borderId="0" xfId="0" applyNumberFormat="1" applyFon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168088</xdr:rowOff>
    </xdr:from>
    <xdr:to>
      <xdr:col>0</xdr:col>
      <xdr:colOff>862852</xdr:colOff>
      <xdr:row>4</xdr:row>
      <xdr:rowOff>96371</xdr:rowOff>
    </xdr:to>
    <xdr:pic>
      <xdr:nvPicPr>
        <xdr:cNvPr id="2" name="Picture 57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120" b="17714"/>
        <a:stretch>
          <a:fillRect/>
        </a:stretch>
      </xdr:blipFill>
      <xdr:spPr bwMode="auto">
        <a:xfrm>
          <a:off x="0" y="168088"/>
          <a:ext cx="862852" cy="690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C00000"/>
    <pageSetUpPr fitToPage="1"/>
  </sheetPr>
  <dimension ref="A1:F62"/>
  <sheetViews>
    <sheetView showGridLines="0" tabSelected="1" zoomScale="85" workbookViewId="0">
      <selection activeCell="A5" sqref="A5:D5"/>
    </sheetView>
  </sheetViews>
  <sheetFormatPr baseColWidth="10" defaultColWidth="9.140625" defaultRowHeight="12.75" x14ac:dyDescent="0.2"/>
  <cols>
    <col min="1" max="1" width="67" customWidth="1"/>
    <col min="2" max="2" width="19.42578125" style="21" customWidth="1"/>
    <col min="3" max="3" width="16" customWidth="1"/>
    <col min="4" max="4" width="16.85546875" customWidth="1"/>
    <col min="5" max="5" width="9.140625" customWidth="1"/>
    <col min="6" max="6" width="9.85546875" bestFit="1" customWidth="1"/>
  </cols>
  <sheetData>
    <row r="1" spans="1:6" ht="15" customHeight="1" x14ac:dyDescent="0.2">
      <c r="A1" s="1"/>
      <c r="B1" s="1"/>
      <c r="C1" s="1"/>
      <c r="D1" s="1"/>
    </row>
    <row r="2" spans="1:6" ht="15" x14ac:dyDescent="0.3">
      <c r="A2" s="2" t="s">
        <v>0</v>
      </c>
      <c r="B2" s="3"/>
      <c r="C2" s="3"/>
      <c r="D2" s="3"/>
    </row>
    <row r="3" spans="1:6" ht="15" customHeight="1" x14ac:dyDescent="0.25">
      <c r="A3" s="35" t="s">
        <v>38</v>
      </c>
      <c r="B3" s="36"/>
      <c r="C3" s="36"/>
      <c r="D3" s="36"/>
    </row>
    <row r="4" spans="1:6" ht="15" customHeight="1" x14ac:dyDescent="0.3">
      <c r="A4" s="2" t="s">
        <v>1</v>
      </c>
      <c r="B4" s="3"/>
      <c r="C4" s="3"/>
      <c r="D4" s="3"/>
    </row>
    <row r="5" spans="1:6" ht="15" customHeight="1" x14ac:dyDescent="0.3">
      <c r="A5" s="3" t="s">
        <v>39</v>
      </c>
      <c r="B5" s="3"/>
      <c r="C5" s="3"/>
      <c r="D5" s="3"/>
    </row>
    <row r="6" spans="1:6" ht="15" customHeight="1" x14ac:dyDescent="0.25">
      <c r="A6" s="4"/>
      <c r="B6" s="5"/>
    </row>
    <row r="7" spans="1:6" ht="15" customHeight="1" x14ac:dyDescent="0.25">
      <c r="A7" s="6"/>
      <c r="B7" s="7"/>
      <c r="C7" s="8"/>
    </row>
    <row r="8" spans="1:6" ht="15.75" x14ac:dyDescent="0.25">
      <c r="A8" s="6" t="s">
        <v>2</v>
      </c>
      <c r="B8" s="10"/>
      <c r="D8" s="8">
        <f>SUM(C9)</f>
        <v>328.75</v>
      </c>
      <c r="F8" s="11"/>
    </row>
    <row r="9" spans="1:6" ht="15" x14ac:dyDescent="0.2">
      <c r="A9" s="12" t="s">
        <v>3</v>
      </c>
      <c r="B9" s="13"/>
      <c r="C9" s="14">
        <f>SUM(B9:B10)</f>
        <v>328.75</v>
      </c>
    </row>
    <row r="10" spans="1:6" ht="14.25" x14ac:dyDescent="0.2">
      <c r="A10" s="12" t="s">
        <v>4</v>
      </c>
      <c r="B10" s="16">
        <v>328.75</v>
      </c>
      <c r="C10" s="15"/>
    </row>
    <row r="11" spans="1:6" ht="14.25" customHeight="1" x14ac:dyDescent="0.2">
      <c r="A11" s="12"/>
      <c r="B11" s="16"/>
    </row>
    <row r="12" spans="1:6" ht="15.75" x14ac:dyDescent="0.25">
      <c r="A12" s="12"/>
      <c r="B12" s="17"/>
      <c r="D12" s="8"/>
    </row>
    <row r="13" spans="1:6" ht="15.75" x14ac:dyDescent="0.25">
      <c r="A13" s="12" t="s">
        <v>5</v>
      </c>
      <c r="B13" s="17"/>
      <c r="D13" s="8">
        <f>+C14+C22+C29+C33</f>
        <v>9608.5699999999979</v>
      </c>
    </row>
    <row r="14" spans="1:6" ht="14.25" x14ac:dyDescent="0.2">
      <c r="A14" s="12" t="s">
        <v>6</v>
      </c>
      <c r="B14" s="17"/>
      <c r="C14" s="16">
        <f>SUM(B15:B19)</f>
        <v>6046.19</v>
      </c>
    </row>
    <row r="15" spans="1:6" ht="14.25" x14ac:dyDescent="0.2">
      <c r="A15" s="12" t="s">
        <v>7</v>
      </c>
      <c r="B15" s="16">
        <v>4589.82</v>
      </c>
      <c r="C15" s="15"/>
    </row>
    <row r="16" spans="1:6" ht="14.25" x14ac:dyDescent="0.2">
      <c r="A16" s="12" t="s">
        <v>8</v>
      </c>
      <c r="B16" s="16">
        <v>764.96</v>
      </c>
      <c r="C16" s="15"/>
    </row>
    <row r="17" spans="1:4" ht="14.25" x14ac:dyDescent="0.2">
      <c r="A17" s="12" t="s">
        <v>9</v>
      </c>
      <c r="B17" s="16">
        <v>213.76</v>
      </c>
    </row>
    <row r="18" spans="1:4" ht="14.25" x14ac:dyDescent="0.2">
      <c r="A18" s="12" t="s">
        <v>10</v>
      </c>
      <c r="B18" s="16">
        <v>474.24</v>
      </c>
    </row>
    <row r="19" spans="1:4" ht="14.25" x14ac:dyDescent="0.2">
      <c r="A19" s="12" t="s">
        <v>11</v>
      </c>
      <c r="B19" s="20">
        <v>3.41</v>
      </c>
    </row>
    <row r="20" spans="1:4" ht="15" x14ac:dyDescent="0.2">
      <c r="A20" s="12"/>
      <c r="B20" s="17"/>
      <c r="C20" s="14"/>
    </row>
    <row r="21" spans="1:4" ht="14.25" x14ac:dyDescent="0.2">
      <c r="A21" s="12"/>
      <c r="B21" s="16"/>
      <c r="D21" s="15"/>
    </row>
    <row r="22" spans="1:4" ht="15" x14ac:dyDescent="0.2">
      <c r="A22" s="12" t="s">
        <v>12</v>
      </c>
      <c r="B22" s="17"/>
      <c r="C22" s="14">
        <f>SUM(B23:B27)</f>
        <v>3152.16</v>
      </c>
    </row>
    <row r="23" spans="1:4" ht="14.25" x14ac:dyDescent="0.2">
      <c r="A23" s="12" t="s">
        <v>13</v>
      </c>
      <c r="B23" s="16">
        <v>4.4000000000000004</v>
      </c>
      <c r="C23" s="10"/>
    </row>
    <row r="24" spans="1:4" ht="14.25" x14ac:dyDescent="0.2">
      <c r="A24" s="12" t="s">
        <v>14</v>
      </c>
      <c r="B24" s="16">
        <v>1175.79</v>
      </c>
      <c r="C24" s="10"/>
    </row>
    <row r="25" spans="1:4" ht="14.25" x14ac:dyDescent="0.2">
      <c r="A25" s="12" t="s">
        <v>15</v>
      </c>
      <c r="B25" s="16">
        <v>625</v>
      </c>
      <c r="C25" s="10"/>
    </row>
    <row r="26" spans="1:4" ht="14.25" x14ac:dyDescent="0.2">
      <c r="A26" s="12" t="s">
        <v>16</v>
      </c>
      <c r="B26" s="16">
        <v>67.650000000000006</v>
      </c>
      <c r="C26" s="10"/>
    </row>
    <row r="27" spans="1:4" ht="14.25" x14ac:dyDescent="0.2">
      <c r="A27" s="12" t="s">
        <v>17</v>
      </c>
      <c r="B27" s="20">
        <v>1279.32</v>
      </c>
      <c r="C27" s="15"/>
    </row>
    <row r="28" spans="1:4" x14ac:dyDescent="0.2">
      <c r="B28" s="18"/>
    </row>
    <row r="29" spans="1:4" ht="15" x14ac:dyDescent="0.2">
      <c r="A29" s="12" t="s">
        <v>18</v>
      </c>
      <c r="B29" s="18"/>
      <c r="C29" s="14">
        <f>SUM(B30:B31)</f>
        <v>200.22</v>
      </c>
    </row>
    <row r="30" spans="1:4" ht="15" x14ac:dyDescent="0.2">
      <c r="A30" s="12" t="s">
        <v>19</v>
      </c>
      <c r="B30" s="16">
        <v>200</v>
      </c>
      <c r="C30" s="19"/>
    </row>
    <row r="31" spans="1:4" ht="14.25" x14ac:dyDescent="0.2">
      <c r="A31" s="12" t="s">
        <v>20</v>
      </c>
      <c r="B31" s="20">
        <v>0.22</v>
      </c>
    </row>
    <row r="32" spans="1:4" x14ac:dyDescent="0.2">
      <c r="B32" s="18"/>
    </row>
    <row r="33" spans="1:6" ht="15" x14ac:dyDescent="0.2">
      <c r="A33" s="21" t="s">
        <v>21</v>
      </c>
      <c r="C33" s="14">
        <f>SUM(B34:B34)</f>
        <v>210</v>
      </c>
    </row>
    <row r="34" spans="1:6" ht="15" x14ac:dyDescent="0.2">
      <c r="A34" s="12" t="s">
        <v>17</v>
      </c>
      <c r="B34" s="20">
        <v>210</v>
      </c>
      <c r="C34" s="19"/>
    </row>
    <row r="35" spans="1:6" ht="14.25" x14ac:dyDescent="0.2">
      <c r="A35" s="12"/>
      <c r="B35" s="18"/>
    </row>
    <row r="36" spans="1:6" ht="15" x14ac:dyDescent="0.2">
      <c r="A36" s="12"/>
      <c r="B36" s="16"/>
      <c r="C36" s="19"/>
    </row>
    <row r="37" spans="1:6" ht="15.75" x14ac:dyDescent="0.25">
      <c r="A37" t="s">
        <v>22</v>
      </c>
      <c r="B37" s="10"/>
      <c r="D37" s="22">
        <f>SUM(C37:C39)</f>
        <v>1854.17</v>
      </c>
    </row>
    <row r="38" spans="1:6" x14ac:dyDescent="0.2">
      <c r="B38" s="10"/>
    </row>
    <row r="39" spans="1:6" ht="15" x14ac:dyDescent="0.2">
      <c r="A39" t="s">
        <v>23</v>
      </c>
      <c r="C39" s="14">
        <f>B40</f>
        <v>1854.17</v>
      </c>
    </row>
    <row r="40" spans="1:6" x14ac:dyDescent="0.2">
      <c r="A40" s="21" t="s">
        <v>24</v>
      </c>
      <c r="B40" s="20">
        <v>1854.17</v>
      </c>
      <c r="C40" s="15"/>
    </row>
    <row r="41" spans="1:6" x14ac:dyDescent="0.2">
      <c r="B41" s="18"/>
    </row>
    <row r="42" spans="1:6" ht="15.75" x14ac:dyDescent="0.25">
      <c r="A42" s="6" t="s">
        <v>25</v>
      </c>
      <c r="B42" s="16"/>
      <c r="D42" s="25">
        <f>D8-D13-D37</f>
        <v>-11133.989999999998</v>
      </c>
    </row>
    <row r="43" spans="1:6" x14ac:dyDescent="0.2">
      <c r="A43" s="6"/>
    </row>
    <row r="44" spans="1:6" ht="15.75" x14ac:dyDescent="0.25">
      <c r="A44" s="6" t="s">
        <v>26</v>
      </c>
      <c r="D44" s="24">
        <f>+C45</f>
        <v>1926.67</v>
      </c>
    </row>
    <row r="45" spans="1:6" ht="15" x14ac:dyDescent="0.2">
      <c r="A45" s="12" t="s">
        <v>27</v>
      </c>
      <c r="B45" s="23">
        <v>1926.67</v>
      </c>
      <c r="C45" s="14">
        <f>SUM(B45:B45)</f>
        <v>1926.67</v>
      </c>
    </row>
    <row r="47" spans="1:6" ht="15.75" x14ac:dyDescent="0.25">
      <c r="A47" s="26" t="s">
        <v>28</v>
      </c>
      <c r="D47" s="24">
        <f>+C48+C51</f>
        <v>5890.26</v>
      </c>
      <c r="E47" s="24"/>
      <c r="F47" s="6"/>
    </row>
    <row r="48" spans="1:6" ht="15.75" x14ac:dyDescent="0.25">
      <c r="A48" s="27" t="s">
        <v>29</v>
      </c>
      <c r="C48" s="9">
        <f>SUM(B49:B49)</f>
        <v>2980.56</v>
      </c>
      <c r="D48" s="24"/>
      <c r="E48" s="24"/>
      <c r="F48" s="6"/>
    </row>
    <row r="49" spans="1:6" ht="15.75" x14ac:dyDescent="0.25">
      <c r="A49" s="28" t="s">
        <v>30</v>
      </c>
      <c r="B49" s="23">
        <v>2980.56</v>
      </c>
      <c r="D49" s="24"/>
      <c r="E49" s="24"/>
      <c r="F49" s="6"/>
    </row>
    <row r="50" spans="1:6" ht="15.75" x14ac:dyDescent="0.25">
      <c r="A50" s="28"/>
      <c r="D50" s="24"/>
      <c r="E50" s="24"/>
      <c r="F50" s="6"/>
    </row>
    <row r="51" spans="1:6" ht="15.75" x14ac:dyDescent="0.25">
      <c r="A51" s="27" t="s">
        <v>31</v>
      </c>
      <c r="C51" s="14">
        <f>SUM(B52:B52)</f>
        <v>2909.7</v>
      </c>
      <c r="D51" s="24"/>
      <c r="E51" s="24"/>
      <c r="F51" s="6"/>
    </row>
    <row r="52" spans="1:6" ht="15.75" x14ac:dyDescent="0.25">
      <c r="A52" s="28" t="s">
        <v>32</v>
      </c>
      <c r="B52" s="23">
        <v>2909.7</v>
      </c>
      <c r="D52" s="24"/>
      <c r="F52" s="12"/>
    </row>
    <row r="53" spans="1:6" ht="15.75" hidden="1" x14ac:dyDescent="0.25">
      <c r="A53" s="27" t="s">
        <v>33</v>
      </c>
      <c r="C53" s="14">
        <f>SUM(B54:B55)</f>
        <v>0</v>
      </c>
      <c r="D53" s="22">
        <f>C53</f>
        <v>0</v>
      </c>
    </row>
    <row r="54" spans="1:6" ht="14.25" hidden="1" x14ac:dyDescent="0.2">
      <c r="A54" s="28" t="s">
        <v>34</v>
      </c>
      <c r="B54" s="18">
        <v>0</v>
      </c>
    </row>
    <row r="55" spans="1:6" ht="14.25" x14ac:dyDescent="0.2">
      <c r="A55" s="28"/>
      <c r="B55" s="18"/>
    </row>
    <row r="56" spans="1:6" ht="15.75" x14ac:dyDescent="0.25">
      <c r="A56" s="5" t="s">
        <v>35</v>
      </c>
      <c r="B56" s="29"/>
      <c r="D56" s="30">
        <f>+D42+D47+D44+D53</f>
        <v>-3317.0599999999977</v>
      </c>
    </row>
    <row r="57" spans="1:6" ht="15" x14ac:dyDescent="0.2">
      <c r="A57" s="31" t="s">
        <v>36</v>
      </c>
      <c r="B57" s="29"/>
      <c r="D57" s="32">
        <f>+(D56)*0.07</f>
        <v>-232.19419999999985</v>
      </c>
    </row>
    <row r="58" spans="1:6" ht="16.5" thickBot="1" x14ac:dyDescent="0.3">
      <c r="A58" s="31" t="s">
        <v>37</v>
      </c>
      <c r="B58" s="29"/>
      <c r="D58" s="33">
        <f>+D56-D57</f>
        <v>-3084.8657999999978</v>
      </c>
    </row>
    <row r="59" spans="1:6" ht="16.5" thickTop="1" x14ac:dyDescent="0.25">
      <c r="A59" s="5"/>
      <c r="B59" s="29"/>
      <c r="D59" s="34"/>
    </row>
    <row r="60" spans="1:6" x14ac:dyDescent="0.2">
      <c r="D60" s="15"/>
    </row>
    <row r="61" spans="1:6" x14ac:dyDescent="0.2">
      <c r="D61" s="15"/>
    </row>
    <row r="62" spans="1:6" x14ac:dyDescent="0.2">
      <c r="D62" s="15"/>
    </row>
  </sheetData>
  <mergeCells count="5">
    <mergeCell ref="A1:D1"/>
    <mergeCell ref="A2:D2"/>
    <mergeCell ref="A3:D3"/>
    <mergeCell ref="A4:D4"/>
    <mergeCell ref="A5:D5"/>
  </mergeCells>
  <printOptions horizontalCentered="1" verticalCentered="1"/>
  <pageMargins left="0.39370078740157483" right="0.27559055118110237" top="0.59055118110236227" bottom="0.43307086614173229" header="0.15748031496062992" footer="0.19685039370078741"/>
  <pageSetup scale="37" orientation="portrait" horizontalDpi="300" verticalDpi="300" r:id="rId1"/>
  <headerFooter alignWithMargins="0">
    <oddFooter xml:space="preserve">&amp;L&amp;D  &amp;T&amp;R3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ER MES</vt:lpstr>
      <vt:lpstr>'ER MES'!Área_de_impresión</vt:lpstr>
      <vt:lpstr>'ER MES'!Títulos_a_imprimir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dcterms:created xsi:type="dcterms:W3CDTF">2017-03-16T17:56:36Z</dcterms:created>
  <dcterms:modified xsi:type="dcterms:W3CDTF">2017-03-16T18:01:15Z</dcterms:modified>
</cp:coreProperties>
</file>